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adepner/Downloads/"/>
    </mc:Choice>
  </mc:AlternateContent>
  <xr:revisionPtr revIDLastSave="0" documentId="8_{92D136A6-6D62-7342-92E9-BF6B662BDD2A}" xr6:coauthVersionLast="47" xr6:coauthVersionMax="47" xr10:uidLastSave="{00000000-0000-0000-0000-000000000000}"/>
  <bookViews>
    <workbookView xWindow="0" yWindow="500" windowWidth="28800" windowHeight="15740" xr2:uid="{00000000-000D-0000-FFFF-FFFF00000000}"/>
  </bookViews>
  <sheets>
    <sheet name="Budget Template" sheetId="1" r:id="rId1"/>
    <sheet name="Sample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B3" i="2"/>
  <c r="D11" i="2" s="1"/>
  <c r="D19" i="1"/>
  <c r="D18" i="1"/>
  <c r="D17" i="1"/>
  <c r="D16" i="1"/>
  <c r="D15" i="1"/>
  <c r="B3" i="1"/>
  <c r="D11" i="1" s="1"/>
  <c r="D9" i="1" l="1"/>
  <c r="D9" i="2"/>
  <c r="D10" i="1"/>
  <c r="D10" i="2"/>
  <c r="D13" i="2" l="1"/>
  <c r="B5" i="2" s="1"/>
  <c r="D13" i="1"/>
  <c r="B5" i="1" s="1"/>
  <c r="D21" i="1" l="1"/>
  <c r="B6" i="1"/>
  <c r="D21" i="2"/>
  <c r="B6" i="2"/>
  <c r="D22" i="2" l="1"/>
  <c r="D24" i="2" s="1"/>
  <c r="D26" i="2" s="1"/>
  <c r="D22" i="1"/>
  <c r="D24" i="1"/>
  <c r="D26" i="1" s="1"/>
</calcChain>
</file>

<file path=xl/sharedStrings.xml><?xml version="1.0" encoding="utf-8"?>
<sst xmlns="http://schemas.openxmlformats.org/spreadsheetml/2006/main" count="64" uniqueCount="33">
  <si>
    <t>Study Abroad Budget Worksheet</t>
  </si>
  <si>
    <t>Cells shaded in this color will require data entry</t>
  </si>
  <si>
    <t xml:space="preserve">PROGRAM NAME: </t>
  </si>
  <si>
    <t xml:space="preserve">DATES: </t>
  </si>
  <si>
    <t>Target Enrollment:</t>
  </si>
  <si>
    <t>Office of Education Abroad will assist with target numbers. Some third parties require a minimum of 10.</t>
  </si>
  <si>
    <t>Office of Education Abroad will work with each group to obtain an approved vendor or third party quote.</t>
  </si>
  <si>
    <t># Faculty / Staff Traveling</t>
  </si>
  <si>
    <t xml:space="preserve">Students will cover the cost of all faculty involved. </t>
  </si>
  <si>
    <t>Final budgets will be approved by the Office of Education Abroad</t>
  </si>
  <si>
    <t>Total Group Cost:</t>
  </si>
  <si>
    <t xml:space="preserve">Student Program Cost before SA fee and cost recovery fee: </t>
  </si>
  <si>
    <t>A. Individual Travel Costs</t>
  </si>
  <si>
    <t>Per Person</t>
  </si>
  <si>
    <t>Total</t>
  </si>
  <si>
    <t>Airfare</t>
  </si>
  <si>
    <t>AIFS program fee (see itinerary for details)</t>
  </si>
  <si>
    <t xml:space="preserve">iNext International Insurance </t>
  </si>
  <si>
    <t>Airport transportation (UCA Motor Pool)</t>
  </si>
  <si>
    <t>C. Faculty Travel</t>
  </si>
  <si>
    <t xml:space="preserve">Total </t>
  </si>
  <si>
    <t>iNext International Insurance</t>
  </si>
  <si>
    <t>Communication reimbursement and incidentals</t>
  </si>
  <si>
    <t xml:space="preserve">Incidentals </t>
  </si>
  <si>
    <t>C. Study Abroad Expenditures</t>
  </si>
  <si>
    <t>Program Fee per Student before SA fee and cost recovery fee</t>
  </si>
  <si>
    <t>Cost Recovery Fee 3% based on total program cost per each participant</t>
  </si>
  <si>
    <t>Study Abroad Fee per student</t>
  </si>
  <si>
    <t>Total Program Cost Per Student</t>
  </si>
  <si>
    <t>Price quoted on website in September</t>
  </si>
  <si>
    <t>PROGRAM NAME: UCA in Antarctica</t>
  </si>
  <si>
    <t>DATES: May 15 - June 2, 2023</t>
  </si>
  <si>
    <t>Incidentals (Covid tests)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</si>
</sst>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;&quot;$&quot;\(#,##0.00\)"/>
    <numFmt numFmtId="165" formatCode="_-&quot;$&quot;* #,##0.00_-;\-&quot;$&quot;* #,##0.00_-;_-&quot;$&quot;* &quot;-&quot;??_-;_-@"/>
    <numFmt numFmtId="166" formatCode="&quot;$&quot;#,##0.00"/>
    <numFmt numFmtId="167" formatCode="&quot;$&quot;#,##0"/>
  </numFmts>
  <fonts count="8">
    <font>
      <sz val="10"/>
      <color rgb="FF000000"/>
      <name val="Arial"/>
      <scheme val="minor"/>
    </font>
    <font>
      <b/>
      <sz val="11"/>
      <color rgb="FFFFFFFF"/>
      <name val="&quot;Times New Roman&quot;"/>
    </font>
    <font>
      <sz val="10"/>
      <color theme="1"/>
      <name val="Arial"/>
      <family val="2"/>
    </font>
    <font>
      <sz val="10"/>
      <color theme="1"/>
      <name val="&quot;Times New Roman&quot;"/>
    </font>
    <font>
      <b/>
      <sz val="10"/>
      <color theme="1"/>
      <name val="&quot;Times New Roman&quot;"/>
    </font>
    <font>
      <b/>
      <sz val="11"/>
      <color theme="1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3" borderId="3" xfId="0" applyFont="1" applyFill="1" applyBorder="1"/>
    <xf numFmtId="0" fontId="2" fillId="3" borderId="2" xfId="0" applyFont="1" applyFill="1" applyBorder="1"/>
    <xf numFmtId="0" fontId="2" fillId="0" borderId="0" xfId="0" applyFont="1"/>
    <xf numFmtId="0" fontId="4" fillId="3" borderId="0" xfId="0" applyFont="1" applyFill="1"/>
    <xf numFmtId="0" fontId="2" fillId="0" borderId="4" xfId="0" applyFont="1" applyBorder="1"/>
    <xf numFmtId="0" fontId="5" fillId="3" borderId="3" xfId="0" applyFont="1" applyFill="1" applyBorder="1"/>
    <xf numFmtId="0" fontId="5" fillId="4" borderId="5" xfId="0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44" fontId="6" fillId="4" borderId="4" xfId="0" applyNumberFormat="1" applyFont="1" applyFill="1" applyBorder="1" applyAlignment="1">
      <alignment horizontal="right"/>
    </xf>
    <xf numFmtId="164" fontId="2" fillId="0" borderId="3" xfId="0" applyNumberFormat="1" applyFont="1" applyBorder="1"/>
    <xf numFmtId="0" fontId="2" fillId="0" borderId="3" xfId="0" applyFont="1" applyBorder="1"/>
    <xf numFmtId="164" fontId="2" fillId="0" borderId="0" xfId="0" applyNumberFormat="1" applyFont="1"/>
    <xf numFmtId="0" fontId="2" fillId="0" borderId="5" xfId="0" applyFont="1" applyBorder="1"/>
    <xf numFmtId="0" fontId="5" fillId="4" borderId="5" xfId="0" applyFont="1" applyFill="1" applyBorder="1"/>
    <xf numFmtId="0" fontId="2" fillId="4" borderId="4" xfId="0" applyFont="1" applyFill="1" applyBorder="1"/>
    <xf numFmtId="164" fontId="5" fillId="4" borderId="4" xfId="0" applyNumberFormat="1" applyFont="1" applyFill="1" applyBorder="1"/>
    <xf numFmtId="164" fontId="5" fillId="4" borderId="4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wrapText="1"/>
    </xf>
    <xf numFmtId="44" fontId="6" fillId="3" borderId="4" xfId="0" applyNumberFormat="1" applyFont="1" applyFill="1" applyBorder="1" applyAlignment="1">
      <alignment horizontal="right"/>
    </xf>
    <xf numFmtId="44" fontId="2" fillId="0" borderId="0" xfId="0" applyNumberFormat="1" applyFont="1"/>
    <xf numFmtId="44" fontId="6" fillId="4" borderId="0" xfId="0" applyNumberFormat="1" applyFont="1" applyFill="1"/>
    <xf numFmtId="0" fontId="6" fillId="4" borderId="5" xfId="0" applyFont="1" applyFill="1" applyBorder="1" applyAlignment="1">
      <alignment wrapText="1"/>
    </xf>
    <xf numFmtId="44" fontId="2" fillId="0" borderId="4" xfId="0" applyNumberFormat="1" applyFont="1" applyBorder="1"/>
    <xf numFmtId="44" fontId="3" fillId="0" borderId="4" xfId="0" applyNumberFormat="1" applyFont="1" applyBorder="1" applyAlignment="1">
      <alignment horizontal="right"/>
    </xf>
    <xf numFmtId="44" fontId="6" fillId="0" borderId="0" xfId="0" applyNumberFormat="1" applyFont="1"/>
    <xf numFmtId="0" fontId="6" fillId="0" borderId="5" xfId="0" applyFont="1" applyBorder="1"/>
    <xf numFmtId="164" fontId="6" fillId="0" borderId="0" xfId="0" applyNumberFormat="1" applyFont="1"/>
    <xf numFmtId="44" fontId="5" fillId="4" borderId="4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44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wrapText="1"/>
    </xf>
    <xf numFmtId="44" fontId="2" fillId="4" borderId="4" xfId="0" applyNumberFormat="1" applyFont="1" applyFill="1" applyBorder="1"/>
    <xf numFmtId="164" fontId="2" fillId="4" borderId="4" xfId="0" applyNumberFormat="1" applyFont="1" applyFill="1" applyBorder="1"/>
    <xf numFmtId="0" fontId="6" fillId="0" borderId="6" xfId="0" applyFont="1" applyBorder="1"/>
    <xf numFmtId="165" fontId="2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5" fontId="5" fillId="0" borderId="4" xfId="0" applyNumberFormat="1" applyFont="1" applyBorder="1" applyAlignment="1">
      <alignment horizontal="right"/>
    </xf>
    <xf numFmtId="44" fontId="3" fillId="0" borderId="3" xfId="0" applyNumberFormat="1" applyFont="1" applyBorder="1" applyAlignment="1">
      <alignment horizontal="right"/>
    </xf>
    <xf numFmtId="0" fontId="5" fillId="4" borderId="6" xfId="0" applyFont="1" applyFill="1" applyBorder="1"/>
    <xf numFmtId="166" fontId="3" fillId="0" borderId="3" xfId="0" applyNumberFormat="1" applyFont="1" applyBorder="1" applyAlignment="1">
      <alignment horizontal="right"/>
    </xf>
    <xf numFmtId="165" fontId="2" fillId="0" borderId="0" xfId="0" applyNumberFormat="1" applyFont="1"/>
    <xf numFmtId="0" fontId="2" fillId="4" borderId="0" xfId="0" applyFont="1" applyFill="1"/>
    <xf numFmtId="0" fontId="4" fillId="4" borderId="0" xfId="0" applyFont="1" applyFill="1"/>
    <xf numFmtId="0" fontId="5" fillId="0" borderId="3" xfId="0" applyFont="1" applyBorder="1"/>
    <xf numFmtId="167" fontId="2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6"/>
  <sheetViews>
    <sheetView tabSelected="1" workbookViewId="0"/>
  </sheetViews>
  <sheetFormatPr baseColWidth="10" defaultColWidth="12.6640625" defaultRowHeight="15.75" customHeight="1"/>
  <cols>
    <col min="1" max="1" width="53.5" customWidth="1"/>
    <col min="2" max="2" width="10.5" customWidth="1"/>
    <col min="3" max="3" width="25.1640625" customWidth="1"/>
    <col min="4" max="4" width="26.83203125" customWidth="1"/>
  </cols>
  <sheetData>
    <row r="1" spans="1:26" ht="15">
      <c r="A1" s="1" t="s">
        <v>0</v>
      </c>
      <c r="B1" s="2"/>
      <c r="C1" s="3" t="s">
        <v>1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7.5" customHeight="1">
      <c r="A2" s="6" t="s">
        <v>2</v>
      </c>
      <c r="B2" s="7"/>
      <c r="C2" s="8" t="s">
        <v>3</v>
      </c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80">
      <c r="A3" s="9" t="s">
        <v>4</v>
      </c>
      <c r="B3" s="10">
        <f>B4*8</f>
        <v>0</v>
      </c>
      <c r="C3" s="11" t="s">
        <v>5</v>
      </c>
      <c r="D3" s="11" t="s">
        <v>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8">
      <c r="A4" s="9" t="s">
        <v>7</v>
      </c>
      <c r="B4" s="12"/>
      <c r="C4" s="13" t="s">
        <v>8</v>
      </c>
      <c r="D4" s="13" t="s">
        <v>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">
      <c r="A5" s="9" t="s">
        <v>10</v>
      </c>
      <c r="B5" s="14">
        <f>D13+D19</f>
        <v>156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2">
      <c r="A6" s="9" t="s">
        <v>11</v>
      </c>
      <c r="B6" s="14" t="e">
        <f>B5/B3</f>
        <v>#DIV/0!</v>
      </c>
      <c r="C6" s="15"/>
      <c r="D6" s="16"/>
      <c r="E6" s="5"/>
      <c r="F6" s="17"/>
      <c r="G6" s="1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">
      <c r="A7" s="18"/>
      <c r="B7" s="7"/>
      <c r="C7" s="7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s="19" t="s">
        <v>12</v>
      </c>
      <c r="B8" s="20"/>
      <c r="C8" s="21" t="s">
        <v>13</v>
      </c>
      <c r="D8" s="22" t="s">
        <v>14</v>
      </c>
      <c r="E8" s="5"/>
      <c r="F8" s="5"/>
      <c r="G8" s="1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s="23" t="s">
        <v>15</v>
      </c>
      <c r="B9" s="20"/>
      <c r="C9" s="24"/>
      <c r="D9" s="14">
        <f>B3*C9</f>
        <v>0</v>
      </c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>
      <c r="A10" s="23" t="s">
        <v>16</v>
      </c>
      <c r="B10" s="20"/>
      <c r="C10" s="24"/>
      <c r="D10" s="14">
        <f>C10*B3</f>
        <v>0</v>
      </c>
      <c r="E10" s="2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>
      <c r="A11" s="27" t="s">
        <v>17</v>
      </c>
      <c r="B11" s="20"/>
      <c r="C11" s="28"/>
      <c r="D11" s="29">
        <f>C11*B3</f>
        <v>0</v>
      </c>
      <c r="E11" s="3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">
      <c r="A12" s="31" t="s">
        <v>18</v>
      </c>
      <c r="B12" s="7"/>
      <c r="C12" s="28"/>
      <c r="D12" s="14">
        <v>156</v>
      </c>
      <c r="E12" s="3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>
      <c r="A13" s="18"/>
      <c r="B13" s="7"/>
      <c r="C13" s="28"/>
      <c r="D13" s="33">
        <f>SUM(D9:D12)</f>
        <v>156</v>
      </c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9" t="s">
        <v>19</v>
      </c>
      <c r="B14" s="20"/>
      <c r="C14" s="21" t="s">
        <v>13</v>
      </c>
      <c r="D14" s="34" t="s">
        <v>20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23" t="s">
        <v>15</v>
      </c>
      <c r="B15" s="20"/>
      <c r="C15" s="24"/>
      <c r="D15" s="35">
        <f>C15*B4</f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>
      <c r="A16" s="27" t="s">
        <v>21</v>
      </c>
      <c r="B16" s="20"/>
      <c r="C16" s="24"/>
      <c r="D16" s="14">
        <f>C16*B4</f>
        <v>0</v>
      </c>
      <c r="E16" s="3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27" t="s">
        <v>22</v>
      </c>
      <c r="B17" s="20"/>
      <c r="C17" s="35">
        <v>300</v>
      </c>
      <c r="D17" s="14">
        <f>C17*B4</f>
        <v>0</v>
      </c>
      <c r="E17" s="3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>
      <c r="A18" s="27" t="s">
        <v>23</v>
      </c>
      <c r="B18" s="20"/>
      <c r="C18" s="37"/>
      <c r="D18" s="14">
        <f>C18*B4</f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18"/>
      <c r="B19" s="7"/>
      <c r="C19" s="28"/>
      <c r="D19" s="33">
        <f>SUM(D15:D18)</f>
        <v>0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19" t="s">
        <v>24</v>
      </c>
      <c r="B20" s="38"/>
      <c r="C20" s="38"/>
      <c r="D20" s="34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">
      <c r="A21" s="39" t="s">
        <v>25</v>
      </c>
      <c r="B21" s="40"/>
      <c r="C21" s="40"/>
      <c r="D21" s="41" t="e">
        <f>B5/B3</f>
        <v>#DIV/0!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">
      <c r="A22" s="39" t="s">
        <v>26</v>
      </c>
      <c r="B22" s="40"/>
      <c r="C22" s="41">
        <v>0</v>
      </c>
      <c r="D22" s="41" t="e">
        <f>D21*0.03</f>
        <v>#DIV/0!</v>
      </c>
      <c r="E22" s="4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">
      <c r="A23" s="39" t="s">
        <v>27</v>
      </c>
      <c r="B23" s="7"/>
      <c r="C23" s="7"/>
      <c r="D23" s="35">
        <v>75</v>
      </c>
      <c r="E23" s="4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>
      <c r="A24" s="19" t="s">
        <v>28</v>
      </c>
      <c r="B24" s="38"/>
      <c r="C24" s="38"/>
      <c r="D24" s="43" t="e">
        <f>SUM(D21,D22,D23)</f>
        <v>#DIV/0!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">
      <c r="A25" s="18"/>
      <c r="B25" s="40"/>
      <c r="C25" s="40"/>
      <c r="D25" s="44">
        <v>400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>
      <c r="A26" s="45" t="s">
        <v>29</v>
      </c>
      <c r="B26" s="40"/>
      <c r="C26" s="7"/>
      <c r="D26" s="46" t="e">
        <f>D24+D25</f>
        <v>#DIV/0!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">
      <c r="A27" s="5"/>
      <c r="B27" s="47"/>
      <c r="C27" s="47"/>
      <c r="D27" s="2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">
      <c r="A28" s="4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">
      <c r="A29" s="4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6"/>
  <sheetViews>
    <sheetView workbookViewId="0"/>
  </sheetViews>
  <sheetFormatPr baseColWidth="10" defaultColWidth="12.6640625" defaultRowHeight="15.75" customHeight="1"/>
  <cols>
    <col min="1" max="1" width="32.5" customWidth="1"/>
    <col min="2" max="2" width="24.6640625" customWidth="1"/>
    <col min="3" max="3" width="20.1640625" customWidth="1"/>
    <col min="4" max="4" width="33.1640625" customWidth="1"/>
    <col min="5" max="5" width="35.1640625" customWidth="1"/>
  </cols>
  <sheetData>
    <row r="1" spans="1:26" ht="15">
      <c r="A1" s="1" t="s">
        <v>0</v>
      </c>
      <c r="B1" s="2"/>
      <c r="C1" s="3" t="s">
        <v>1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>
      <c r="A2" s="49" t="s">
        <v>30</v>
      </c>
      <c r="B2" s="7"/>
      <c r="C2" s="50" t="s">
        <v>31</v>
      </c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6.25" customHeight="1">
      <c r="A3" s="9" t="s">
        <v>4</v>
      </c>
      <c r="B3" s="10">
        <f>B4*8</f>
        <v>16</v>
      </c>
      <c r="C3" s="13" t="s">
        <v>5</v>
      </c>
      <c r="D3" s="11" t="s">
        <v>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8">
      <c r="A4" s="9" t="s">
        <v>7</v>
      </c>
      <c r="B4" s="12">
        <v>2</v>
      </c>
      <c r="C4" s="13" t="s">
        <v>8</v>
      </c>
      <c r="D4" s="13" t="s">
        <v>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">
      <c r="A5" s="9" t="s">
        <v>10</v>
      </c>
      <c r="B5" s="14">
        <f>D13+D19</f>
        <v>81410.039999999994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2">
      <c r="A6" s="9" t="s">
        <v>11</v>
      </c>
      <c r="B6" s="14">
        <f>B5/B3</f>
        <v>5088.1274999999996</v>
      </c>
      <c r="C6" s="15"/>
      <c r="D6" s="16"/>
      <c r="E6" s="5"/>
      <c r="F6" s="17"/>
      <c r="G6" s="1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">
      <c r="A7" s="18"/>
      <c r="B7" s="7"/>
      <c r="C7" s="7"/>
      <c r="D7" s="7"/>
      <c r="E7" s="5"/>
      <c r="F7" s="5"/>
      <c r="G7" s="5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s="19" t="s">
        <v>12</v>
      </c>
      <c r="B8" s="20"/>
      <c r="C8" s="21" t="s">
        <v>13</v>
      </c>
      <c r="D8" s="22" t="s">
        <v>14</v>
      </c>
      <c r="E8" s="5"/>
      <c r="F8" s="5"/>
      <c r="G8" s="1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s="23" t="s">
        <v>15</v>
      </c>
      <c r="B9" s="20"/>
      <c r="C9" s="24">
        <v>1430.78</v>
      </c>
      <c r="D9" s="14">
        <f>B3*C9</f>
        <v>22892.48</v>
      </c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>
      <c r="A10" s="23" t="s">
        <v>16</v>
      </c>
      <c r="B10" s="20"/>
      <c r="C10" s="24">
        <v>3425</v>
      </c>
      <c r="D10" s="14">
        <f>C10*B3</f>
        <v>54800</v>
      </c>
      <c r="E10" s="2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>
      <c r="A11" s="27" t="s">
        <v>17</v>
      </c>
      <c r="B11" s="20"/>
      <c r="C11" s="28"/>
      <c r="D11" s="29">
        <f>C11*B3</f>
        <v>0</v>
      </c>
      <c r="E11" s="3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">
      <c r="A12" s="31" t="s">
        <v>18</v>
      </c>
      <c r="B12" s="7"/>
      <c r="C12" s="28"/>
      <c r="D12" s="14">
        <v>156</v>
      </c>
      <c r="E12" s="3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>
      <c r="A13" s="18"/>
      <c r="B13" s="7"/>
      <c r="C13" s="28"/>
      <c r="D13" s="33">
        <f>SUM(D9:D12)</f>
        <v>77848.479999999996</v>
      </c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9" t="s">
        <v>19</v>
      </c>
      <c r="B14" s="20"/>
      <c r="C14" s="21" t="s">
        <v>13</v>
      </c>
      <c r="D14" s="34" t="s">
        <v>20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23" t="s">
        <v>15</v>
      </c>
      <c r="B15" s="20"/>
      <c r="C15" s="24">
        <v>1430.78</v>
      </c>
      <c r="D15" s="35">
        <f>C15*B4</f>
        <v>2861.56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>
      <c r="A16" s="27" t="s">
        <v>21</v>
      </c>
      <c r="B16" s="20"/>
      <c r="C16" s="24">
        <v>50</v>
      </c>
      <c r="D16" s="14">
        <f>C16*B4</f>
        <v>100</v>
      </c>
      <c r="E16" s="3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">
      <c r="A17" s="27" t="s">
        <v>22</v>
      </c>
      <c r="B17" s="20"/>
      <c r="C17" s="35">
        <v>300</v>
      </c>
      <c r="D17" s="14">
        <f>C17*B4</f>
        <v>600</v>
      </c>
      <c r="E17" s="3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>
      <c r="A18" s="27" t="s">
        <v>32</v>
      </c>
      <c r="B18" s="20"/>
      <c r="C18" s="37"/>
      <c r="D18" s="14">
        <f>C18*B4</f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18"/>
      <c r="B19" s="7"/>
      <c r="C19" s="28"/>
      <c r="D19" s="33">
        <f>SUM(D15:D18)</f>
        <v>3561.56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19" t="s">
        <v>24</v>
      </c>
      <c r="B20" s="38"/>
      <c r="C20" s="38"/>
      <c r="D20" s="34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">
      <c r="A21" s="39" t="s">
        <v>25</v>
      </c>
      <c r="B21" s="40"/>
      <c r="C21" s="40"/>
      <c r="D21" s="41">
        <f>B5/B3</f>
        <v>5088.1274999999996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">
      <c r="A22" s="39" t="s">
        <v>26</v>
      </c>
      <c r="B22" s="40"/>
      <c r="C22" s="41">
        <v>0</v>
      </c>
      <c r="D22" s="41">
        <f>D21*0.03</f>
        <v>152.64382499999999</v>
      </c>
      <c r="E22" s="4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">
      <c r="A23" s="18" t="s">
        <v>27</v>
      </c>
      <c r="B23" s="7"/>
      <c r="C23" s="7"/>
      <c r="D23" s="35">
        <v>75</v>
      </c>
      <c r="E23" s="4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>
      <c r="A24" s="19" t="s">
        <v>28</v>
      </c>
      <c r="B24" s="38"/>
      <c r="C24" s="38"/>
      <c r="D24" s="43">
        <f>SUM(D21,D22,D23)</f>
        <v>5315.7713249999997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">
      <c r="A25" s="18"/>
      <c r="B25" s="40"/>
      <c r="C25" s="40"/>
      <c r="D25" s="44">
        <v>400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>
      <c r="A26" s="45" t="s">
        <v>29</v>
      </c>
      <c r="B26" s="40"/>
      <c r="C26" s="7"/>
      <c r="D26" s="46">
        <f>D24+D25</f>
        <v>5715.7713249999997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">
      <c r="A27" s="5"/>
      <c r="B27" s="47"/>
      <c r="C27" s="47"/>
      <c r="D27" s="2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">
      <c r="A28" s="48"/>
      <c r="B28" s="47"/>
      <c r="C28" s="47"/>
      <c r="D28" s="4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">
      <c r="A29" s="48"/>
      <c r="B29" s="47"/>
      <c r="C29" s="5"/>
      <c r="D29" s="5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Sample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2023-01-31T22:55:11Z</dcterms:created>
  <dcterms:modified xsi:type="dcterms:W3CDTF">2023-01-31T22:55:11Z</dcterms:modified>
</cp:coreProperties>
</file>