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8455" windowHeight="1195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22" i="1"/>
  <c r="D21"/>
  <c r="D20"/>
  <c r="C17"/>
  <c r="D17" s="1"/>
  <c r="D16"/>
  <c r="D13"/>
  <c r="D12"/>
  <c r="D11"/>
  <c r="D10"/>
  <c r="D14" s="1"/>
  <c r="D9"/>
  <c r="D23" l="1"/>
  <c r="B5" s="1"/>
  <c r="D25" l="1"/>
  <c r="B6"/>
  <c r="D26" l="1"/>
  <c r="D28" s="1"/>
  <c r="B32" s="1"/>
</calcChain>
</file>

<file path=xl/sharedStrings.xml><?xml version="1.0" encoding="utf-8"?>
<sst xmlns="http://schemas.openxmlformats.org/spreadsheetml/2006/main" count="57" uniqueCount="50">
  <si>
    <t>Study Abroad Budget Worksheet</t>
  </si>
  <si>
    <t>DATES for TRAVEL Departure and Return</t>
  </si>
  <si>
    <t>UCA IN CITY ABROAD</t>
  </si>
  <si>
    <t>Faculty Leaders</t>
  </si>
  <si>
    <t>Target Enrollment:</t>
  </si>
  <si>
    <t>Study Abroad will assist with target numbers. Some third parties require a minimum of 10.</t>
  </si>
  <si>
    <t>Study Abroad will work with each group to obtain an approved vendor or third party quote.</t>
  </si>
  <si>
    <t># Faculty / Staff Traveling</t>
  </si>
  <si>
    <t xml:space="preserve">Students will cover the cost of all faculty involved. </t>
  </si>
  <si>
    <t xml:space="preserve">Final budgets will be approved by the Office of Study Abroad. </t>
  </si>
  <si>
    <t>Total Group Cost:</t>
  </si>
  <si>
    <t xml:space="preserve">Student Program Cost before SA fee and cost recovery fee: </t>
  </si>
  <si>
    <t>A. Individual Travel Costs</t>
  </si>
  <si>
    <t>Per Person</t>
  </si>
  <si>
    <t>Total</t>
  </si>
  <si>
    <t>Airfare</t>
  </si>
  <si>
    <t>AIR DEPOSITS</t>
  </si>
  <si>
    <t>$20 per person (non-refundable)</t>
  </si>
  <si>
    <t>Ground Transportation</t>
  </si>
  <si>
    <t>Trains, Bus, and Taxi upon arrival</t>
  </si>
  <si>
    <t>Third Party Vendor Quote: Apartment, tickets, passes, and one group meal.</t>
  </si>
  <si>
    <t>16 with 2 faculty</t>
  </si>
  <si>
    <t xml:space="preserve">iNext International Insurance </t>
  </si>
  <si>
    <t>Study Abroad will enroll participants.</t>
  </si>
  <si>
    <t>C. Faculty Travel</t>
  </si>
  <si>
    <t xml:space="preserve">Total </t>
  </si>
  <si>
    <t>included above</t>
  </si>
  <si>
    <t>Accommodations</t>
  </si>
  <si>
    <t>iNext International Insurance</t>
  </si>
  <si>
    <t>Communication reimbursement</t>
  </si>
  <si>
    <t>Faculty are required to have international coverage (not just wifi) while abroad and will be reimbursed upon return</t>
  </si>
  <si>
    <t>This will be reimbursed to faculty as while abroad, faculty leaders are required to have a 24/7 international phone plan.</t>
  </si>
  <si>
    <t>Incidentals</t>
  </si>
  <si>
    <t>C. Study Abroad Expenditures</t>
  </si>
  <si>
    <t>Program Fee per Student before SA fee and cost recovery fee</t>
  </si>
  <si>
    <t>Cost Recovery Fee 3% based on total program cost per each participant</t>
  </si>
  <si>
    <t>Study Abroad Fee per student</t>
  </si>
  <si>
    <t>Total Program Cost Per Student</t>
  </si>
  <si>
    <t>SAAC Note:  In order to market the program, a preliminary budget estimate will be issued as soon as possible in the fall semester with an estimated program price that shall not increase by more than $400 in Feb. when the final budget is set.</t>
  </si>
  <si>
    <t>Program Cost on UCA student account</t>
  </si>
  <si>
    <t xml:space="preserve">The deadline to apply and submit the $500 deposit is February. Once program enrollment is finalized, the 2021 program cost will be published. </t>
  </si>
  <si>
    <t>Additional Expenses</t>
  </si>
  <si>
    <t xml:space="preserve">Study Abroad Tuition is an additional charge. </t>
  </si>
  <si>
    <t>3 hours</t>
  </si>
  <si>
    <t>undergraduate 20.21</t>
  </si>
  <si>
    <t>6 hours</t>
  </si>
  <si>
    <t>1 hour</t>
  </si>
  <si>
    <t>graduate 20.21</t>
  </si>
  <si>
    <t>Costs not covered in the program are additional. Examples include meals and other activities not included on the itinerary.</t>
  </si>
  <si>
    <t>Est. $700 needed in country for this program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</si>
</sst>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.00;&quot;$&quot;\(#,##0.00\)"/>
    <numFmt numFmtId="166" formatCode="_-&quot;$&quot;* #,##0.00_-;\-&quot;$&quot;* #,##0.00_-;_-&quot;$&quot;* &quot;-&quot;??_-;_-@"/>
  </numFmts>
  <fonts count="12">
    <font>
      <sz val="10"/>
      <color rgb="FF000000"/>
      <name val="Arial"/>
    </font>
    <font>
      <b/>
      <sz val="12"/>
      <color rgb="FFFFFFFF"/>
      <name val="&quot;Times New Roman&quot;"/>
    </font>
    <font>
      <b/>
      <sz val="10"/>
      <name val="Arial"/>
    </font>
    <font>
      <sz val="10"/>
      <color theme="1"/>
      <name val="Arial"/>
    </font>
    <font>
      <b/>
      <sz val="12"/>
      <color rgb="FF000000"/>
      <name val="&quot;Times New Roman&quot;"/>
    </font>
    <font>
      <b/>
      <sz val="12"/>
      <name val="&quot;Times New Roman&quot;"/>
    </font>
    <font>
      <b/>
      <sz val="12"/>
      <color theme="1"/>
      <name val="&quot;Times New Roman&quot;"/>
    </font>
    <font>
      <sz val="12"/>
      <color theme="1"/>
      <name val="&quot;Times New Roman&quot;"/>
    </font>
    <font>
      <sz val="12"/>
      <color rgb="FF000000"/>
      <name val="&quot;Times New Roman&quot;"/>
    </font>
    <font>
      <sz val="12"/>
      <name val="&quot;Times New Roman&quot;"/>
    </font>
    <font>
      <sz val="10"/>
      <name val="Arial"/>
    </font>
    <font>
      <b/>
      <sz val="11"/>
      <name val="Arial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D6E3BC"/>
        <bgColor rgb="FFD6E3BC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/>
    <xf numFmtId="0" fontId="3" fillId="0" borderId="1" xfId="0" applyFont="1" applyBorder="1" applyAlignment="1"/>
    <xf numFmtId="0" fontId="3" fillId="0" borderId="0" xfId="0" applyFont="1" applyAlignment="1"/>
    <xf numFmtId="0" fontId="4" fillId="0" borderId="1" xfId="0" applyFont="1" applyBorder="1" applyAlignment="1"/>
    <xf numFmtId="0" fontId="5" fillId="0" borderId="1" xfId="0" applyFont="1" applyBorder="1" applyAlignment="1"/>
    <xf numFmtId="164" fontId="3" fillId="0" borderId="1" xfId="0" applyNumberFormat="1" applyFont="1" applyBorder="1" applyAlignment="1"/>
    <xf numFmtId="0" fontId="4" fillId="3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4" fillId="4" borderId="1" xfId="0" applyFont="1" applyFill="1" applyBorder="1" applyAlignment="1">
      <alignment horizontal="center" wrapText="1"/>
    </xf>
    <xf numFmtId="44" fontId="4" fillId="3" borderId="1" xfId="0" applyNumberFormat="1" applyFont="1" applyFill="1" applyBorder="1" applyAlignment="1">
      <alignment horizontal="center"/>
    </xf>
    <xf numFmtId="165" fontId="3" fillId="0" borderId="1" xfId="0" applyNumberFormat="1" applyFont="1" applyBorder="1" applyAlignment="1"/>
    <xf numFmtId="165" fontId="3" fillId="0" borderId="0" xfId="0" applyNumberFormat="1" applyFont="1" applyAlignment="1"/>
    <xf numFmtId="165" fontId="7" fillId="0" borderId="0" xfId="0" applyNumberFormat="1" applyFont="1" applyAlignment="1"/>
    <xf numFmtId="0" fontId="4" fillId="3" borderId="1" xfId="0" applyFont="1" applyFill="1" applyBorder="1" applyAlignment="1"/>
    <xf numFmtId="0" fontId="3" fillId="3" borderId="1" xfId="0" applyFont="1" applyFill="1" applyBorder="1" applyAlignment="1"/>
    <xf numFmtId="165" fontId="4" fillId="3" borderId="1" xfId="0" applyNumberFormat="1" applyFont="1" applyFill="1" applyBorder="1" applyAlignment="1"/>
    <xf numFmtId="165" fontId="4" fillId="3" borderId="1" xfId="0" applyNumberFormat="1" applyFont="1" applyFill="1" applyBorder="1" applyAlignment="1">
      <alignment horizontal="right"/>
    </xf>
    <xf numFmtId="0" fontId="8" fillId="3" borderId="1" xfId="0" applyFont="1" applyFill="1" applyBorder="1" applyAlignment="1">
      <alignment wrapText="1"/>
    </xf>
    <xf numFmtId="44" fontId="8" fillId="0" borderId="1" xfId="0" applyNumberFormat="1" applyFont="1" applyBorder="1" applyAlignment="1">
      <alignment horizontal="right"/>
    </xf>
    <xf numFmtId="44" fontId="8" fillId="3" borderId="1" xfId="0" applyNumberFormat="1" applyFont="1" applyFill="1" applyBorder="1" applyAlignment="1">
      <alignment horizontal="right"/>
    </xf>
    <xf numFmtId="44" fontId="9" fillId="0" borderId="0" xfId="0" applyNumberFormat="1" applyFont="1" applyAlignment="1"/>
    <xf numFmtId="0" fontId="10" fillId="3" borderId="1" xfId="0" applyFont="1" applyFill="1" applyBorder="1" applyAlignment="1"/>
    <xf numFmtId="44" fontId="10" fillId="0" borderId="1" xfId="0" applyNumberFormat="1" applyFont="1" applyBorder="1" applyAlignment="1"/>
    <xf numFmtId="44" fontId="7" fillId="3" borderId="1" xfId="0" applyNumberFormat="1" applyFont="1" applyFill="1" applyBorder="1" applyAlignment="1">
      <alignment horizontal="right"/>
    </xf>
    <xf numFmtId="44" fontId="3" fillId="0" borderId="0" xfId="0" applyNumberFormat="1" applyFont="1" applyAlignment="1"/>
    <xf numFmtId="0" fontId="8" fillId="3" borderId="1" xfId="0" applyFont="1" applyFill="1" applyBorder="1" applyAlignment="1">
      <alignment wrapText="1"/>
    </xf>
    <xf numFmtId="44" fontId="4" fillId="0" borderId="0" xfId="0" applyNumberFormat="1" applyFont="1" applyAlignment="1">
      <alignment wrapText="1"/>
    </xf>
    <xf numFmtId="0" fontId="6" fillId="0" borderId="0" xfId="0" applyFont="1" applyAlignment="1"/>
    <xf numFmtId="44" fontId="3" fillId="0" borderId="1" xfId="0" applyNumberFormat="1" applyFont="1" applyBorder="1" applyAlignment="1"/>
    <xf numFmtId="44" fontId="6" fillId="3" borderId="1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44" fontId="7" fillId="3" borderId="1" xfId="0" applyNumberFormat="1" applyFont="1" applyFill="1" applyBorder="1" applyAlignment="1">
      <alignment horizontal="right"/>
    </xf>
    <xf numFmtId="44" fontId="7" fillId="0" borderId="1" xfId="0" applyNumberFormat="1" applyFont="1" applyBorder="1" applyAlignment="1">
      <alignment horizontal="right"/>
    </xf>
    <xf numFmtId="44" fontId="3" fillId="3" borderId="1" xfId="0" applyNumberFormat="1" applyFont="1" applyFill="1" applyBorder="1" applyAlignment="1"/>
    <xf numFmtId="165" fontId="7" fillId="0" borderId="1" xfId="0" applyNumberFormat="1" applyFont="1" applyBorder="1" applyAlignment="1"/>
    <xf numFmtId="0" fontId="10" fillId="3" borderId="1" xfId="0" applyFont="1" applyFill="1" applyBorder="1" applyAlignment="1">
      <alignment wrapText="1"/>
    </xf>
    <xf numFmtId="44" fontId="8" fillId="0" borderId="1" xfId="0" applyNumberFormat="1" applyFont="1" applyBorder="1" applyAlignment="1">
      <alignment horizontal="right"/>
    </xf>
    <xf numFmtId="165" fontId="8" fillId="0" borderId="0" xfId="0" applyNumberFormat="1" applyFont="1" applyAlignment="1">
      <alignment wrapText="1"/>
    </xf>
    <xf numFmtId="165" fontId="3" fillId="3" borderId="1" xfId="0" applyNumberFormat="1" applyFont="1" applyFill="1" applyBorder="1" applyAlignment="1"/>
    <xf numFmtId="0" fontId="8" fillId="0" borderId="1" xfId="0" applyFont="1" applyBorder="1" applyAlignment="1"/>
    <xf numFmtId="166" fontId="3" fillId="0" borderId="1" xfId="0" applyNumberFormat="1" applyFont="1" applyBorder="1" applyAlignment="1"/>
    <xf numFmtId="166" fontId="7" fillId="0" borderId="1" xfId="0" applyNumberFormat="1" applyFont="1" applyBorder="1" applyAlignment="1">
      <alignment horizontal="right"/>
    </xf>
    <xf numFmtId="0" fontId="7" fillId="0" borderId="1" xfId="0" applyFont="1" applyBorder="1" applyAlignment="1"/>
    <xf numFmtId="166" fontId="6" fillId="5" borderId="1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/>
    <xf numFmtId="166" fontId="3" fillId="0" borderId="0" xfId="0" applyNumberFormat="1" applyFont="1" applyAlignment="1"/>
    <xf numFmtId="0" fontId="8" fillId="5" borderId="1" xfId="0" applyFont="1" applyFill="1" applyBorder="1" applyAlignment="1"/>
    <xf numFmtId="0" fontId="9" fillId="0" borderId="1" xfId="0" applyFont="1" applyBorder="1" applyAlignment="1"/>
    <xf numFmtId="164" fontId="11" fillId="0" borderId="0" xfId="0" applyNumberFormat="1" applyFont="1" applyAlignment="1"/>
    <xf numFmtId="0" fontId="10" fillId="3" borderId="0" xfId="0" applyFont="1" applyFill="1" applyAlignment="1"/>
    <xf numFmtId="0" fontId="10" fillId="0" borderId="0" xfId="0" applyFont="1" applyAlignment="1"/>
    <xf numFmtId="164" fontId="1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992"/>
  <sheetViews>
    <sheetView tabSelected="1" workbookViewId="0">
      <selection activeCell="A4" sqref="A4"/>
    </sheetView>
  </sheetViews>
  <sheetFormatPr defaultColWidth="14.42578125" defaultRowHeight="15.75" customHeight="1"/>
  <cols>
    <col min="1" max="1" width="70.42578125" customWidth="1"/>
    <col min="2" max="2" width="47" customWidth="1"/>
    <col min="3" max="3" width="29.28515625" customWidth="1"/>
    <col min="4" max="4" width="27.28515625" customWidth="1"/>
    <col min="5" max="5" width="33.140625" customWidth="1"/>
  </cols>
  <sheetData>
    <row r="1" spans="1:26">
      <c r="A1" s="1" t="s">
        <v>0</v>
      </c>
      <c r="B1" s="2" t="s">
        <v>1</v>
      </c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31.5" customHeight="1">
      <c r="A2" s="5" t="s">
        <v>2</v>
      </c>
      <c r="B2" s="6" t="s">
        <v>3</v>
      </c>
      <c r="C2" s="5"/>
      <c r="D2" s="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78.75">
      <c r="A3" s="8" t="s">
        <v>4</v>
      </c>
      <c r="B3" s="9">
        <v>16</v>
      </c>
      <c r="C3" s="10" t="s">
        <v>5</v>
      </c>
      <c r="D3" s="10" t="s">
        <v>6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47.25">
      <c r="A4" s="8" t="s">
        <v>7</v>
      </c>
      <c r="B4" s="11">
        <v>2</v>
      </c>
      <c r="C4" s="10" t="s">
        <v>8</v>
      </c>
      <c r="D4" s="10" t="s">
        <v>9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>
      <c r="A5" s="8" t="s">
        <v>10</v>
      </c>
      <c r="B5" s="12">
        <f>D14+D23</f>
        <v>89405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>
      <c r="A6" s="8" t="s">
        <v>11</v>
      </c>
      <c r="B6" s="12">
        <f>B5/B3</f>
        <v>5587.8125</v>
      </c>
      <c r="C6" s="13"/>
      <c r="D6" s="3"/>
      <c r="E6" s="4"/>
      <c r="F6" s="14"/>
      <c r="G6" s="15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>
      <c r="A7" s="3"/>
      <c r="B7" s="3"/>
      <c r="C7" s="3"/>
      <c r="D7" s="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>
      <c r="A8" s="16" t="s">
        <v>12</v>
      </c>
      <c r="B8" s="17"/>
      <c r="C8" s="18" t="s">
        <v>13</v>
      </c>
      <c r="D8" s="19" t="s">
        <v>14</v>
      </c>
      <c r="E8" s="4"/>
      <c r="F8" s="4"/>
      <c r="G8" s="1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>
      <c r="A9" s="20" t="s">
        <v>15</v>
      </c>
      <c r="B9" s="17"/>
      <c r="C9" s="21">
        <v>1700</v>
      </c>
      <c r="D9" s="22">
        <f>C9*B3</f>
        <v>27200</v>
      </c>
      <c r="E9" s="2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>
      <c r="A10" s="20" t="s">
        <v>16</v>
      </c>
      <c r="B10" s="24" t="s">
        <v>17</v>
      </c>
      <c r="C10" s="25">
        <v>20</v>
      </c>
      <c r="D10" s="26">
        <f>C10*B3</f>
        <v>320</v>
      </c>
      <c r="E10" s="27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>
      <c r="A11" s="20" t="s">
        <v>18</v>
      </c>
      <c r="B11" s="24" t="s">
        <v>19</v>
      </c>
      <c r="C11" s="21">
        <v>500</v>
      </c>
      <c r="D11" s="26">
        <f>C11*B3</f>
        <v>8000</v>
      </c>
      <c r="E11" s="27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30.75">
      <c r="A12" s="28" t="s">
        <v>20</v>
      </c>
      <c r="B12" s="24" t="s">
        <v>21</v>
      </c>
      <c r="C12" s="21">
        <v>3045</v>
      </c>
      <c r="D12" s="26">
        <f>C12*B3</f>
        <v>48720</v>
      </c>
      <c r="E12" s="29"/>
      <c r="F12" s="30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>
      <c r="A13" s="20" t="s">
        <v>22</v>
      </c>
      <c r="B13" s="24" t="s">
        <v>23</v>
      </c>
      <c r="C13" s="21">
        <v>62.5</v>
      </c>
      <c r="D13" s="26">
        <f>C13*B3</f>
        <v>1000</v>
      </c>
      <c r="E13" s="1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>
      <c r="A14" s="3"/>
      <c r="B14" s="3"/>
      <c r="C14" s="31"/>
      <c r="D14" s="32">
        <f>SUM(D9:D13)</f>
        <v>85240</v>
      </c>
      <c r="E14" s="27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A15" s="16" t="s">
        <v>24</v>
      </c>
      <c r="B15" s="17"/>
      <c r="C15" s="18" t="s">
        <v>13</v>
      </c>
      <c r="D15" s="33" t="s">
        <v>25</v>
      </c>
      <c r="E15" s="1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>
      <c r="A16" s="20" t="s">
        <v>15</v>
      </c>
      <c r="B16" s="17"/>
      <c r="C16" s="34">
        <v>1700</v>
      </c>
      <c r="D16" s="35">
        <f>C16*B4</f>
        <v>3400</v>
      </c>
      <c r="E16" s="1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>
      <c r="A17" s="20" t="s">
        <v>16</v>
      </c>
      <c r="B17" s="17"/>
      <c r="C17" s="36">
        <f>C10</f>
        <v>20</v>
      </c>
      <c r="D17" s="26">
        <f>C17*B4</f>
        <v>40</v>
      </c>
      <c r="E17" s="1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>
      <c r="A18" s="20" t="s">
        <v>18</v>
      </c>
      <c r="B18" s="24" t="s">
        <v>26</v>
      </c>
      <c r="C18" s="36"/>
      <c r="D18" s="22"/>
      <c r="E18" s="1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>
      <c r="A19" s="20" t="s">
        <v>27</v>
      </c>
      <c r="B19" s="24" t="s">
        <v>26</v>
      </c>
      <c r="C19" s="36"/>
      <c r="D19" s="22"/>
      <c r="E19" s="37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>
      <c r="A20" s="20" t="s">
        <v>28</v>
      </c>
      <c r="B20" s="17"/>
      <c r="C20" s="21">
        <v>62.5</v>
      </c>
      <c r="D20" s="22">
        <f>C20*B4</f>
        <v>125</v>
      </c>
      <c r="E20" s="1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5.5" customHeight="1">
      <c r="A21" s="20" t="s">
        <v>29</v>
      </c>
      <c r="B21" s="38" t="s">
        <v>30</v>
      </c>
      <c r="C21" s="39">
        <v>200</v>
      </c>
      <c r="D21" s="26">
        <f>C21*B4</f>
        <v>400</v>
      </c>
      <c r="E21" s="40" t="s">
        <v>31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>
      <c r="A22" s="20" t="s">
        <v>32</v>
      </c>
      <c r="B22" s="17"/>
      <c r="C22" s="22">
        <v>100</v>
      </c>
      <c r="D22" s="26">
        <f>C22*B4</f>
        <v>200</v>
      </c>
      <c r="E22" s="1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>
      <c r="A23" s="3"/>
      <c r="B23" s="3"/>
      <c r="C23" s="31"/>
      <c r="D23" s="32">
        <f>SUM(D16:D22)</f>
        <v>4165</v>
      </c>
      <c r="E23" s="1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>
      <c r="A24" s="16" t="s">
        <v>33</v>
      </c>
      <c r="B24" s="41"/>
      <c r="C24" s="41"/>
      <c r="D24" s="33" t="s">
        <v>25</v>
      </c>
      <c r="E24" s="1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>
      <c r="A25" s="42" t="s">
        <v>34</v>
      </c>
      <c r="B25" s="43"/>
      <c r="C25" s="43"/>
      <c r="D25" s="44">
        <f>B5/B3</f>
        <v>5587.8125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>
      <c r="A26" s="45" t="s">
        <v>35</v>
      </c>
      <c r="B26" s="43"/>
      <c r="C26" s="44">
        <v>0</v>
      </c>
      <c r="D26" s="44">
        <f>D25*0.03</f>
        <v>167.63437500000001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>
      <c r="A27" s="3" t="s">
        <v>36</v>
      </c>
      <c r="B27" s="3"/>
      <c r="C27" s="3"/>
      <c r="D27" s="39">
        <v>75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>
      <c r="A28" s="16" t="s">
        <v>37</v>
      </c>
      <c r="B28" s="41"/>
      <c r="C28" s="41"/>
      <c r="D28" s="46">
        <f>SUM(D25,D26,D27)</f>
        <v>5830.4468749999996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>
      <c r="A29" s="3"/>
      <c r="B29" s="43"/>
      <c r="C29" s="43"/>
      <c r="D29" s="31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>
      <c r="A30" s="45" t="s">
        <v>38</v>
      </c>
      <c r="B30" s="43"/>
      <c r="C30" s="3"/>
      <c r="D30" s="47"/>
      <c r="E30" s="3"/>
      <c r="F30" s="3"/>
      <c r="G30" s="3"/>
      <c r="H30" s="3"/>
      <c r="I30" s="3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>
      <c r="A31" s="4"/>
      <c r="B31" s="48"/>
      <c r="C31" s="48"/>
      <c r="D31" s="27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>
      <c r="A32" s="49" t="s">
        <v>39</v>
      </c>
      <c r="B32" s="46">
        <f>D28</f>
        <v>5830.4468749999996</v>
      </c>
      <c r="C32" s="43"/>
      <c r="D32" s="43"/>
      <c r="E32" s="3"/>
      <c r="F32" s="3"/>
      <c r="G32" s="3"/>
      <c r="H32" s="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">
      <c r="A33" s="50" t="s">
        <v>40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">
      <c r="A34" s="51" t="s">
        <v>41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52" t="s">
        <v>42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52" t="s">
        <v>43</v>
      </c>
      <c r="B36" s="53" t="s">
        <v>44</v>
      </c>
      <c r="C36" s="54">
        <v>780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53" t="s">
        <v>45</v>
      </c>
      <c r="B37" s="53" t="s">
        <v>44</v>
      </c>
      <c r="C37" s="54">
        <v>1560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53" t="s">
        <v>46</v>
      </c>
      <c r="B38" s="53" t="s">
        <v>47</v>
      </c>
      <c r="C38" s="54">
        <v>300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53" t="s">
        <v>48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53" t="s">
        <v>49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</cp:lastModifiedBy>
  <dcterms:created xsi:type="dcterms:W3CDTF">2021-03-04T16:31:40Z</dcterms:created>
  <dcterms:modified xsi:type="dcterms:W3CDTF">2021-03-04T16:31:40Z</dcterms:modified>
</cp:coreProperties>
</file>